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доходы!$A$9:$L$47</definedName>
    <definedName name="_xlnm.Print_Titles" localSheetId="0">доходы!$5:$6</definedName>
    <definedName name="_xlnm.Print_Area" localSheetId="0">доходы!$A$1:$K$47</definedName>
  </definedNames>
  <calcPr calcId="125725" iterate="1"/>
</workbook>
</file>

<file path=xl/calcChain.xml><?xml version="1.0" encoding="utf-8"?>
<calcChain xmlns="http://schemas.openxmlformats.org/spreadsheetml/2006/main">
  <c r="H7" i="2"/>
  <c r="G7"/>
  <c r="H9"/>
  <c r="G9"/>
  <c r="H38"/>
  <c r="H37" s="1"/>
  <c r="D37"/>
  <c r="D38"/>
  <c r="G37"/>
  <c r="G38"/>
  <c r="K40"/>
  <c r="H33"/>
  <c r="G33"/>
  <c r="H34"/>
  <c r="G34"/>
  <c r="H10"/>
  <c r="G10"/>
  <c r="H11"/>
  <c r="G11"/>
  <c r="C7"/>
  <c r="C9"/>
  <c r="D41"/>
  <c r="C41"/>
  <c r="E40"/>
  <c r="C38"/>
  <c r="D33"/>
  <c r="C33"/>
  <c r="D11"/>
  <c r="D10" s="1"/>
  <c r="C11"/>
  <c r="C10" s="1"/>
  <c r="E15"/>
  <c r="D48"/>
  <c r="C48"/>
  <c r="D44"/>
  <c r="D43" s="1"/>
  <c r="C44"/>
  <c r="C43" s="1"/>
  <c r="J41"/>
  <c r="C37"/>
  <c r="D34"/>
  <c r="E34" s="1"/>
  <c r="C34"/>
  <c r="D31"/>
  <c r="C31"/>
  <c r="D28"/>
  <c r="C28"/>
  <c r="D26"/>
  <c r="E26" s="1"/>
  <c r="C26"/>
  <c r="C25" s="1"/>
  <c r="D23"/>
  <c r="D22" s="1"/>
  <c r="C23"/>
  <c r="C22" s="1"/>
  <c r="D17"/>
  <c r="D16" s="1"/>
  <c r="C17"/>
  <c r="C16" s="1"/>
  <c r="H44"/>
  <c r="G44"/>
  <c r="J44" s="1"/>
  <c r="H48"/>
  <c r="K48" s="1"/>
  <c r="G48"/>
  <c r="J48" s="1"/>
  <c r="H31"/>
  <c r="G31"/>
  <c r="H28"/>
  <c r="G28"/>
  <c r="J28" s="1"/>
  <c r="H26"/>
  <c r="G26"/>
  <c r="H23"/>
  <c r="H22" s="1"/>
  <c r="G23"/>
  <c r="H17"/>
  <c r="G17"/>
  <c r="K52"/>
  <c r="K51"/>
  <c r="K50"/>
  <c r="K49"/>
  <c r="J52"/>
  <c r="J51"/>
  <c r="J50"/>
  <c r="J49"/>
  <c r="I52"/>
  <c r="I51"/>
  <c r="I50"/>
  <c r="I49"/>
  <c r="E52"/>
  <c r="E51"/>
  <c r="E50"/>
  <c r="E49"/>
  <c r="K47"/>
  <c r="J47"/>
  <c r="K46"/>
  <c r="J46"/>
  <c r="K45"/>
  <c r="J45"/>
  <c r="K42"/>
  <c r="J42"/>
  <c r="K41"/>
  <c r="K39"/>
  <c r="J39"/>
  <c r="K35"/>
  <c r="J35"/>
  <c r="K32"/>
  <c r="J32"/>
  <c r="K30"/>
  <c r="J30"/>
  <c r="K29"/>
  <c r="J29"/>
  <c r="K27"/>
  <c r="J27"/>
  <c r="K24"/>
  <c r="J24"/>
  <c r="K21"/>
  <c r="J21"/>
  <c r="K20"/>
  <c r="J20"/>
  <c r="K19"/>
  <c r="J19"/>
  <c r="K18"/>
  <c r="J18"/>
  <c r="K14"/>
  <c r="J14"/>
  <c r="K13"/>
  <c r="J13"/>
  <c r="K12"/>
  <c r="J12"/>
  <c r="K8"/>
  <c r="J8"/>
  <c r="I47"/>
  <c r="I46"/>
  <c r="I45"/>
  <c r="I42"/>
  <c r="I41"/>
  <c r="I39"/>
  <c r="I35"/>
  <c r="I32"/>
  <c r="I30"/>
  <c r="I29"/>
  <c r="I27"/>
  <c r="I24"/>
  <c r="I21"/>
  <c r="I20"/>
  <c r="I19"/>
  <c r="I18"/>
  <c r="I14"/>
  <c r="I13"/>
  <c r="I12"/>
  <c r="I8"/>
  <c r="E47"/>
  <c r="E46"/>
  <c r="E45"/>
  <c r="E42"/>
  <c r="E39"/>
  <c r="E35"/>
  <c r="E32"/>
  <c r="E30"/>
  <c r="E29"/>
  <c r="E27"/>
  <c r="E24"/>
  <c r="E21"/>
  <c r="E20"/>
  <c r="E19"/>
  <c r="E18"/>
  <c r="E14"/>
  <c r="E13"/>
  <c r="E12"/>
  <c r="E8"/>
  <c r="I38" l="1"/>
  <c r="E37"/>
  <c r="D9"/>
  <c r="D7" s="1"/>
  <c r="I26"/>
  <c r="E41"/>
  <c r="K31"/>
  <c r="J31"/>
  <c r="E28"/>
  <c r="E16"/>
  <c r="E11"/>
  <c r="E10"/>
  <c r="J10"/>
  <c r="E43"/>
  <c r="E48"/>
  <c r="K44"/>
  <c r="E44"/>
  <c r="H43"/>
  <c r="K43" s="1"/>
  <c r="D25"/>
  <c r="E25" s="1"/>
  <c r="G43"/>
  <c r="J43" s="1"/>
  <c r="E23"/>
  <c r="K33"/>
  <c r="I48"/>
  <c r="J37"/>
  <c r="E38"/>
  <c r="E31"/>
  <c r="J26"/>
  <c r="E22"/>
  <c r="K22"/>
  <c r="J22"/>
  <c r="E17"/>
  <c r="K17"/>
  <c r="J17"/>
  <c r="K11"/>
  <c r="I44"/>
  <c r="J38"/>
  <c r="I31"/>
  <c r="K34"/>
  <c r="K37"/>
  <c r="K38"/>
  <c r="I34"/>
  <c r="J34"/>
  <c r="I33"/>
  <c r="J33"/>
  <c r="I28"/>
  <c r="H25"/>
  <c r="G25"/>
  <c r="J25" s="1"/>
  <c r="K28"/>
  <c r="K26"/>
  <c r="J23"/>
  <c r="I23"/>
  <c r="K23"/>
  <c r="H16"/>
  <c r="G16"/>
  <c r="J16" s="1"/>
  <c r="I22"/>
  <c r="I17"/>
  <c r="I11"/>
  <c r="J11"/>
  <c r="I43" l="1"/>
  <c r="E7"/>
  <c r="I10"/>
  <c r="E33"/>
  <c r="I37"/>
  <c r="K25"/>
  <c r="I25"/>
  <c r="I16"/>
  <c r="K16"/>
  <c r="K10"/>
  <c r="E9" l="1"/>
  <c r="K9"/>
  <c r="I9"/>
  <c r="J9"/>
  <c r="J7"/>
  <c r="K7" l="1"/>
  <c r="I7"/>
</calcChain>
</file>

<file path=xl/sharedStrings.xml><?xml version="1.0" encoding="utf-8"?>
<sst xmlns="http://schemas.openxmlformats.org/spreadsheetml/2006/main" count="107" uniqueCount="103">
  <si>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</si>
  <si>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</si>
  <si>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</si>
  <si>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</si>
  <si>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</si>
  <si>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</si>
  <si>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</si>
  <si>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</si>
  <si>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</si>
  <si>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</si>
  <si>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</si>
  <si>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</si>
  <si>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</si>
  <si>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</si>
  <si>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</si>
  <si>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</si>
  <si>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</si>
  <si>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</si>
  <si>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</si>
  <si>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</si>
  <si>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</si>
  <si>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</si>
  <si>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</si>
  <si>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</si>
  <si>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</si>
  <si>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</si>
  <si>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</si>
  <si>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</si>
  <si>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</si>
  <si>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</si>
  <si>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</si>
  <si>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</si>
  <si>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</si>
  <si>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</si>
  <si>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</si>
  <si>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</si>
  <si>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</si>
  <si>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</si>
  <si>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</si>
  <si>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</si>
  <si>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</si>
  <si>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</si>
  <si>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</si>
  <si>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</si>
  <si>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</si>
  <si>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</si>
  <si>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</si>
  <si>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</si>
  <si>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</si>
  <si>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</si>
  <si>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</si>
  <si>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</si>
  <si>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</si>
  <si>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</si>
  <si>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</si>
  <si>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</si>
  <si>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</si>
  <si>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</si>
  <si>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</si>
  <si>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</si>
  <si>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</si>
  <si>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</si>
  <si>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</si>
  <si>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</si>
  <si>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</si>
  <si>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</si>
  <si>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</si>
  <si>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</si>
  <si>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</si>
  <si>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</si>
  <si>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</si>
  <si>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</si>
  <si>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</si>
  <si>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</si>
  <si>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</si>
  <si>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</si>
  <si>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</si>
  <si>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</si>
  <si>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</si>
  <si>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</si>
  <si>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</si>
  <si>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</si>
  <si>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</si>
  <si>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</si>
  <si>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</si>
  <si>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</si>
  <si>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</si>
  <si>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</si>
  <si>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</si>
  <si>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000 20400000000000000</t>
  </si>
  <si>
    <t>000 20405000100000150</t>
  </si>
  <si>
    <t>000 20700000000000000</t>
  </si>
  <si>
    <t>000 20705000100000150</t>
  </si>
  <si>
    <t>431 20705020100000150</t>
  </si>
  <si>
    <t xml:space="preserve">Сведения об исполнении бюджета за 1 квартал  2023 года по доходам в сравнении с запланированными годовыми значениями и с фактическими значениями соответствующего периода 2022 года </t>
  </si>
  <si>
    <t>2023 год</t>
  </si>
  <si>
    <t>МО Дубенский поссовет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</si>
  <si>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</si>
  <si>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</si>
  <si>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</si>
  <si>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</si>
  <si>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доходы от компенсации затрат государства</t>
  </si>
  <si>
    <t>000 11302990000000130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</si>
</sst>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6" fillId="0" borderId="0" xfId="0" applyFont="1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/>
    </xf>
    <xf numFmtId="0" fontId="6" fillId="0" borderId="1" xfId="0" applyFont="1" applyBorder="1"/>
    <xf numFmtId="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2" fontId="6" fillId="0" borderId="1" xfId="0" applyNumberFormat="1" applyFont="1" applyBorder="1"/>
    <xf numFmtId="2" fontId="6" fillId="0" borderId="18" xfId="0" applyNumberFormat="1" applyFont="1" applyBorder="1"/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2"/>
  <sheetViews>
    <sheetView tabSelected="1" topLeftCell="A7" zoomScale="55" zoomScaleNormal="55" zoomScaleSheetLayoutView="75" workbookViewId="0">
      <selection activeCell="G13" sqref="G13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66"/>
      <c r="D1" s="66"/>
      <c r="E1" s="66"/>
      <c r="G1" s="66"/>
      <c r="H1" s="66"/>
      <c r="I1" s="66"/>
    </row>
    <row r="2" spans="1:65" ht="45" customHeight="1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65" ht="32.25" customHeight="1">
      <c r="A3" s="70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61" t="s">
        <v>0</v>
      </c>
      <c r="B5" s="61" t="s">
        <v>6</v>
      </c>
      <c r="C5" s="67" t="s">
        <v>21</v>
      </c>
      <c r="D5" s="68"/>
      <c r="E5" s="68"/>
      <c r="F5" s="69"/>
      <c r="G5" s="67" t="s">
        <v>95</v>
      </c>
      <c r="H5" s="68"/>
      <c r="I5" s="68"/>
      <c r="J5" s="64" t="s">
        <v>5</v>
      </c>
      <c r="K5" s="65"/>
    </row>
    <row r="6" spans="1:65" ht="113.25" thickBot="1">
      <c r="A6" s="62"/>
      <c r="B6" s="62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C9+C43</f>
        <v>5276523.7200000007</v>
      </c>
      <c r="D7" s="28">
        <f>D9+D43</f>
        <v>838010.5399999998</v>
      </c>
      <c r="E7" s="10">
        <f>D7*100/C7</f>
        <v>15.881868147841848</v>
      </c>
      <c r="F7" s="3"/>
      <c r="G7" s="28">
        <f>G9+G43</f>
        <v>3765000</v>
      </c>
      <c r="H7" s="28">
        <f>H9+H43</f>
        <v>875156.07000000007</v>
      </c>
      <c r="I7" s="11">
        <f>H7*100/G7</f>
        <v>23.244517131474105</v>
      </c>
      <c r="J7" s="12">
        <f>G7-C7</f>
        <v>-1511523.7200000007</v>
      </c>
      <c r="K7" s="11">
        <f>H7-D7</f>
        <v>37145.530000000261</v>
      </c>
    </row>
    <row r="8" spans="1:65">
      <c r="A8" s="26" t="s">
        <v>24</v>
      </c>
      <c r="B8" s="27"/>
      <c r="C8" s="29"/>
      <c r="D8" s="29"/>
      <c r="E8" s="10" t="e">
        <f t="shared" ref="E8:E45" si="0">D8*100/C8</f>
        <v>#DIV/0!</v>
      </c>
      <c r="F8" s="17"/>
      <c r="G8" s="29"/>
      <c r="H8" s="29"/>
      <c r="I8" s="11" t="e">
        <f t="shared" ref="I8:I45" si="1">H8*100/G8</f>
        <v>#DIV/0!</v>
      </c>
      <c r="J8" s="12">
        <f t="shared" ref="J8:J45" si="2">G8-C8</f>
        <v>0</v>
      </c>
      <c r="K8" s="12">
        <f t="shared" ref="K8:K45" si="3">H8-D8</f>
        <v>0</v>
      </c>
    </row>
    <row r="9" spans="1:65" s="5" customFormat="1" ht="37.5">
      <c r="A9" s="23" t="s">
        <v>25</v>
      </c>
      <c r="B9" s="7" t="s">
        <v>39</v>
      </c>
      <c r="C9" s="28">
        <f>C10+C16+C22+C25+C31+C33+C37+C41</f>
        <v>3143078.72</v>
      </c>
      <c r="D9" s="28">
        <f>D10+D16+D22+D25+D31+D33+D37+D41</f>
        <v>675257.35999999987</v>
      </c>
      <c r="E9" s="10">
        <f t="shared" si="0"/>
        <v>21.483946797234523</v>
      </c>
      <c r="F9" s="16"/>
      <c r="G9" s="28">
        <f>G10+G16+G22+G25+G31+G33+G37+G41</f>
        <v>2723100</v>
      </c>
      <c r="H9" s="28">
        <f>H10+H16+H22+H25+H31+H33+H37+H41</f>
        <v>509132.11</v>
      </c>
      <c r="I9" s="11">
        <f t="shared" si="1"/>
        <v>18.696783445338035</v>
      </c>
      <c r="J9" s="12">
        <f t="shared" si="2"/>
        <v>-419978.7200000002</v>
      </c>
      <c r="K9" s="12">
        <f t="shared" si="3"/>
        <v>-166125.24999999988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9" customFormat="1">
      <c r="A10" s="41" t="s">
        <v>18</v>
      </c>
      <c r="B10" s="42" t="s">
        <v>40</v>
      </c>
      <c r="C10" s="43">
        <f>C11</f>
        <v>2170000</v>
      </c>
      <c r="D10" s="43">
        <f>D11</f>
        <v>486885.72</v>
      </c>
      <c r="E10" s="44">
        <f t="shared" si="0"/>
        <v>22.437129953917051</v>
      </c>
      <c r="F10" s="45"/>
      <c r="G10" s="43">
        <f>G11</f>
        <v>2110600</v>
      </c>
      <c r="H10" s="43">
        <f>H11</f>
        <v>327543.43</v>
      </c>
      <c r="I10" s="46">
        <f t="shared" si="1"/>
        <v>15.518972330143088</v>
      </c>
      <c r="J10" s="47">
        <f t="shared" si="2"/>
        <v>-59400</v>
      </c>
      <c r="K10" s="47">
        <f t="shared" si="3"/>
        <v>-159342.28999999998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s="5" customFormat="1">
      <c r="A11" s="23" t="s">
        <v>7</v>
      </c>
      <c r="B11" s="7" t="s">
        <v>41</v>
      </c>
      <c r="C11" s="28">
        <f>C12+C13+C14+C15</f>
        <v>2170000</v>
      </c>
      <c r="D11" s="28">
        <f>D12+D13+D14+D15</f>
        <v>486885.72</v>
      </c>
      <c r="E11" s="10">
        <f t="shared" si="0"/>
        <v>22.437129953917051</v>
      </c>
      <c r="F11" s="6"/>
      <c r="G11" s="28">
        <f>G12+G13+G14+G15</f>
        <v>2110600</v>
      </c>
      <c r="H11" s="28">
        <f>H12+H13+H14+H15</f>
        <v>327543.43</v>
      </c>
      <c r="I11" s="11">
        <f t="shared" si="1"/>
        <v>15.518972330143088</v>
      </c>
      <c r="J11" s="12">
        <f t="shared" si="2"/>
        <v>-59400</v>
      </c>
      <c r="K11" s="12">
        <f t="shared" si="3"/>
        <v>-159342.28999999998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2112000</v>
      </c>
      <c r="D12" s="28">
        <v>486885.72</v>
      </c>
      <c r="E12" s="10">
        <f t="shared" si="0"/>
        <v>23.053301136363636</v>
      </c>
      <c r="F12" s="6"/>
      <c r="G12" s="28">
        <v>2033600</v>
      </c>
      <c r="H12" s="28">
        <v>325412.87</v>
      </c>
      <c r="I12" s="11">
        <f t="shared" si="1"/>
        <v>16.001813040912666</v>
      </c>
      <c r="J12" s="12">
        <f t="shared" si="2"/>
        <v>-78400</v>
      </c>
      <c r="K12" s="12">
        <f t="shared" si="3"/>
        <v>-161472.84999999998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/>
      <c r="H13" s="28"/>
      <c r="I13" s="11" t="e">
        <f t="shared" si="1"/>
        <v>#DIV/0!</v>
      </c>
      <c r="J13" s="12">
        <f t="shared" si="2"/>
        <v>0</v>
      </c>
      <c r="K13" s="12">
        <f t="shared" si="3"/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1000</v>
      </c>
      <c r="D14" s="28">
        <v>0</v>
      </c>
      <c r="E14" s="10">
        <f t="shared" si="0"/>
        <v>0</v>
      </c>
      <c r="F14" s="6"/>
      <c r="G14" s="28">
        <v>0</v>
      </c>
      <c r="H14" s="28">
        <v>-128.28</v>
      </c>
      <c r="I14" s="11" t="e">
        <f t="shared" si="1"/>
        <v>#DIV/0!</v>
      </c>
      <c r="J14" s="12">
        <f t="shared" si="2"/>
        <v>-1000</v>
      </c>
      <c r="K14" s="12">
        <f t="shared" si="3"/>
        <v>-128.28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5" customFormat="1" ht="206.25">
      <c r="A15" s="23" t="s">
        <v>97</v>
      </c>
      <c r="B15" s="7" t="s">
        <v>98</v>
      </c>
      <c r="C15" s="28">
        <v>57000</v>
      </c>
      <c r="D15" s="28">
        <v>0</v>
      </c>
      <c r="E15" s="10">
        <f t="shared" si="0"/>
        <v>0</v>
      </c>
      <c r="F15" s="6"/>
      <c r="G15" s="28">
        <v>77000</v>
      </c>
      <c r="H15" s="28">
        <v>2258.84</v>
      </c>
      <c r="I15" s="11"/>
      <c r="J15" s="12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49" customFormat="1" ht="75">
      <c r="A16" s="41" t="s">
        <v>26</v>
      </c>
      <c r="B16" s="42" t="s">
        <v>44</v>
      </c>
      <c r="C16" s="43">
        <f>C17</f>
        <v>428000</v>
      </c>
      <c r="D16" s="43">
        <f>D17</f>
        <v>110388.58</v>
      </c>
      <c r="E16" s="44">
        <f t="shared" si="0"/>
        <v>25.791724299065422</v>
      </c>
      <c r="F16" s="45"/>
      <c r="G16" s="43">
        <f>G17</f>
        <v>450400</v>
      </c>
      <c r="H16" s="43">
        <f>H17</f>
        <v>121102.90000000001</v>
      </c>
      <c r="I16" s="46">
        <f t="shared" si="1"/>
        <v>26.887855239786855</v>
      </c>
      <c r="J16" s="47">
        <f t="shared" si="2"/>
        <v>22400</v>
      </c>
      <c r="K16" s="47">
        <f t="shared" si="3"/>
        <v>10714.320000000007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s="5" customFormat="1" ht="56.25">
      <c r="A17" s="23" t="s">
        <v>27</v>
      </c>
      <c r="B17" s="7" t="s">
        <v>45</v>
      </c>
      <c r="C17" s="28">
        <f>C18+C19+C20+C21</f>
        <v>428000</v>
      </c>
      <c r="D17" s="28">
        <f>D18+D19+D20+D21</f>
        <v>110388.58</v>
      </c>
      <c r="E17" s="10">
        <f t="shared" si="0"/>
        <v>25.791724299065422</v>
      </c>
      <c r="F17" s="6"/>
      <c r="G17" s="28">
        <f>G18+G19+G20+G21</f>
        <v>450400</v>
      </c>
      <c r="H17" s="28">
        <f>H18+H19+H20+H21</f>
        <v>121102.90000000001</v>
      </c>
      <c r="I17" s="11">
        <f t="shared" si="1"/>
        <v>26.887855239786855</v>
      </c>
      <c r="J17" s="12">
        <f t="shared" si="2"/>
        <v>22400</v>
      </c>
      <c r="K17" s="12">
        <f t="shared" si="3"/>
        <v>10714.320000000007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50">
      <c r="A18" s="23" t="s">
        <v>28</v>
      </c>
      <c r="B18" s="7" t="s">
        <v>46</v>
      </c>
      <c r="C18" s="28">
        <v>193500</v>
      </c>
      <c r="D18" s="28">
        <v>53014.65</v>
      </c>
      <c r="E18" s="10">
        <f t="shared" si="0"/>
        <v>27.397751937984495</v>
      </c>
      <c r="F18" s="6"/>
      <c r="G18" s="28">
        <v>213300</v>
      </c>
      <c r="H18" s="28">
        <v>62256.56</v>
      </c>
      <c r="I18" s="11">
        <f t="shared" si="1"/>
        <v>29.187323019221754</v>
      </c>
      <c r="J18" s="12">
        <f t="shared" si="2"/>
        <v>19800</v>
      </c>
      <c r="K18" s="12">
        <f t="shared" si="3"/>
        <v>9241.9099999999962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87.5">
      <c r="A19" s="23" t="s">
        <v>29</v>
      </c>
      <c r="B19" s="7" t="s">
        <v>47</v>
      </c>
      <c r="C19" s="28">
        <v>1100</v>
      </c>
      <c r="D19" s="28">
        <v>339.7</v>
      </c>
      <c r="E19" s="10">
        <f t="shared" si="0"/>
        <v>30.881818181818183</v>
      </c>
      <c r="F19" s="6"/>
      <c r="G19" s="28">
        <v>1500</v>
      </c>
      <c r="H19" s="28">
        <v>255.5</v>
      </c>
      <c r="I19" s="11">
        <f t="shared" si="1"/>
        <v>17.033333333333335</v>
      </c>
      <c r="J19" s="12">
        <f t="shared" si="2"/>
        <v>400</v>
      </c>
      <c r="K19" s="12">
        <f t="shared" si="3"/>
        <v>-84.199999999999989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30</v>
      </c>
      <c r="B20" s="7" t="s">
        <v>48</v>
      </c>
      <c r="C20" s="28">
        <v>257700</v>
      </c>
      <c r="D20" s="28">
        <v>64146.84</v>
      </c>
      <c r="E20" s="10">
        <f t="shared" si="0"/>
        <v>24.892060535506403</v>
      </c>
      <c r="F20" s="6"/>
      <c r="G20" s="28">
        <v>263700</v>
      </c>
      <c r="H20" s="28">
        <v>66568.710000000006</v>
      </c>
      <c r="I20" s="11">
        <f t="shared" si="1"/>
        <v>25.244106939704213</v>
      </c>
      <c r="J20" s="12">
        <f t="shared" si="2"/>
        <v>6000</v>
      </c>
      <c r="K20" s="12">
        <f t="shared" si="3"/>
        <v>2421.8700000000099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5" customFormat="1" ht="150">
      <c r="A21" s="23" t="s">
        <v>31</v>
      </c>
      <c r="B21" s="7" t="s">
        <v>49</v>
      </c>
      <c r="C21" s="28">
        <v>-24300</v>
      </c>
      <c r="D21" s="28">
        <v>-7112.61</v>
      </c>
      <c r="E21" s="10">
        <f t="shared" si="0"/>
        <v>29.27</v>
      </c>
      <c r="F21" s="6"/>
      <c r="G21" s="28">
        <v>-28100</v>
      </c>
      <c r="H21" s="28">
        <v>-7977.87</v>
      </c>
      <c r="I21" s="11">
        <f t="shared" si="1"/>
        <v>28.390996441281139</v>
      </c>
      <c r="J21" s="12">
        <f t="shared" si="2"/>
        <v>-3800</v>
      </c>
      <c r="K21" s="12">
        <f t="shared" si="3"/>
        <v>-865.26000000000022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49" customFormat="1">
      <c r="A22" s="41" t="s">
        <v>77</v>
      </c>
      <c r="B22" s="42" t="s">
        <v>79</v>
      </c>
      <c r="C22" s="43">
        <f>C23</f>
        <v>0</v>
      </c>
      <c r="D22" s="43">
        <f>D23</f>
        <v>0</v>
      </c>
      <c r="E22" s="44" t="e">
        <f t="shared" si="0"/>
        <v>#DIV/0!</v>
      </c>
      <c r="F22" s="45"/>
      <c r="G22" s="43">
        <v>0</v>
      </c>
      <c r="H22" s="43">
        <f>H23</f>
        <v>0</v>
      </c>
      <c r="I22" s="46" t="e">
        <f t="shared" si="1"/>
        <v>#DIV/0!</v>
      </c>
      <c r="J22" s="47">
        <f t="shared" si="2"/>
        <v>0</v>
      </c>
      <c r="K22" s="47">
        <f t="shared" si="3"/>
        <v>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</row>
    <row r="23" spans="1:65" s="5" customFormat="1">
      <c r="A23" s="23" t="s">
        <v>78</v>
      </c>
      <c r="B23" s="7" t="s">
        <v>80</v>
      </c>
      <c r="C23" s="28">
        <f>C24</f>
        <v>0</v>
      </c>
      <c r="D23" s="28">
        <f>D24</f>
        <v>0</v>
      </c>
      <c r="E23" s="10" t="e">
        <f t="shared" si="0"/>
        <v>#DIV/0!</v>
      </c>
      <c r="F23" s="6"/>
      <c r="G23" s="28">
        <f>G24</f>
        <v>0</v>
      </c>
      <c r="H23" s="28">
        <f>H24</f>
        <v>0</v>
      </c>
      <c r="I23" s="11" t="e">
        <f t="shared" si="1"/>
        <v>#DIV/0!</v>
      </c>
      <c r="J23" s="12">
        <f t="shared" si="2"/>
        <v>0</v>
      </c>
      <c r="K23" s="12">
        <f t="shared" si="3"/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5" customFormat="1">
      <c r="A24" s="23" t="s">
        <v>78</v>
      </c>
      <c r="B24" s="7" t="s">
        <v>81</v>
      </c>
      <c r="C24" s="28">
        <v>0</v>
      </c>
      <c r="D24" s="28">
        <v>0</v>
      </c>
      <c r="E24" s="10" t="e">
        <f t="shared" si="0"/>
        <v>#DIV/0!</v>
      </c>
      <c r="F24" s="6"/>
      <c r="G24" s="28">
        <v>0</v>
      </c>
      <c r="H24" s="28">
        <v>0</v>
      </c>
      <c r="I24" s="11" t="e">
        <f t="shared" si="1"/>
        <v>#DIV/0!</v>
      </c>
      <c r="J24" s="12">
        <f t="shared" si="2"/>
        <v>0</v>
      </c>
      <c r="K24" s="12">
        <f t="shared" si="3"/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s="49" customFormat="1">
      <c r="A25" s="41" t="s">
        <v>32</v>
      </c>
      <c r="B25" s="42" t="s">
        <v>50</v>
      </c>
      <c r="C25" s="43">
        <f>C26+C28</f>
        <v>53978.720000000001</v>
      </c>
      <c r="D25" s="43">
        <f>D26+D28</f>
        <v>27189.62</v>
      </c>
      <c r="E25" s="44">
        <f t="shared" si="0"/>
        <v>50.370998052565902</v>
      </c>
      <c r="F25" s="45"/>
      <c r="G25" s="43">
        <f>G26+G28</f>
        <v>54000</v>
      </c>
      <c r="H25" s="43">
        <f>H26+H28</f>
        <v>21757.21</v>
      </c>
      <c r="I25" s="46">
        <f t="shared" si="1"/>
        <v>40.29112962962963</v>
      </c>
      <c r="J25" s="47">
        <f t="shared" si="2"/>
        <v>21.279999999998836</v>
      </c>
      <c r="K25" s="47">
        <f t="shared" si="3"/>
        <v>-5432.41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s="5" customFormat="1">
      <c r="A26" s="23" t="s">
        <v>33</v>
      </c>
      <c r="B26" s="7" t="s">
        <v>51</v>
      </c>
      <c r="C26" s="28">
        <f>C27</f>
        <v>13978.72</v>
      </c>
      <c r="D26" s="28">
        <f>D27</f>
        <v>1119.53</v>
      </c>
      <c r="E26" s="10">
        <f t="shared" si="0"/>
        <v>8.0088162578547966</v>
      </c>
      <c r="F26" s="6"/>
      <c r="G26" s="28">
        <f>G27</f>
        <v>10000</v>
      </c>
      <c r="H26" s="28">
        <f>H27</f>
        <v>1011.45</v>
      </c>
      <c r="I26" s="11">
        <f t="shared" si="1"/>
        <v>10.1145</v>
      </c>
      <c r="J26" s="12">
        <f t="shared" si="2"/>
        <v>-3978.7199999999993</v>
      </c>
      <c r="K26" s="12">
        <f t="shared" si="3"/>
        <v>-108.07999999999993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 ht="93.75">
      <c r="A27" s="23" t="s">
        <v>34</v>
      </c>
      <c r="B27" s="7" t="s">
        <v>52</v>
      </c>
      <c r="C27" s="28">
        <v>13978.72</v>
      </c>
      <c r="D27" s="28">
        <v>1119.53</v>
      </c>
      <c r="E27" s="10">
        <f t="shared" si="0"/>
        <v>8.0088162578547966</v>
      </c>
      <c r="F27" s="6"/>
      <c r="G27" s="28">
        <v>10000</v>
      </c>
      <c r="H27" s="28">
        <v>1011.45</v>
      </c>
      <c r="I27" s="11">
        <f t="shared" si="1"/>
        <v>10.1145</v>
      </c>
      <c r="J27" s="12">
        <f t="shared" si="2"/>
        <v>-3978.7199999999993</v>
      </c>
      <c r="K27" s="12">
        <f t="shared" si="3"/>
        <v>-108.07999999999993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>
      <c r="A28" s="23" t="s">
        <v>35</v>
      </c>
      <c r="B28" s="7" t="s">
        <v>53</v>
      </c>
      <c r="C28" s="28">
        <f>C29+C30</f>
        <v>40000</v>
      </c>
      <c r="D28" s="28">
        <f>D29+D30</f>
        <v>26070.09</v>
      </c>
      <c r="E28" s="10">
        <f t="shared" si="0"/>
        <v>65.175224999999998</v>
      </c>
      <c r="F28" s="6"/>
      <c r="G28" s="28">
        <f>G29+G30</f>
        <v>44000</v>
      </c>
      <c r="H28" s="28">
        <f>H29+H30</f>
        <v>20745.759999999998</v>
      </c>
      <c r="I28" s="11">
        <f t="shared" si="1"/>
        <v>47.149454545454539</v>
      </c>
      <c r="J28" s="12">
        <f t="shared" si="2"/>
        <v>4000</v>
      </c>
      <c r="K28" s="12">
        <f t="shared" si="3"/>
        <v>-5324.3300000000017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69</v>
      </c>
      <c r="B29" s="7" t="s">
        <v>73</v>
      </c>
      <c r="C29" s="28">
        <v>36000</v>
      </c>
      <c r="D29" s="28">
        <v>25946</v>
      </c>
      <c r="E29" s="10">
        <f t="shared" si="0"/>
        <v>72.072222222222223</v>
      </c>
      <c r="F29" s="6"/>
      <c r="G29" s="28">
        <v>44000</v>
      </c>
      <c r="H29" s="28">
        <v>21065</v>
      </c>
      <c r="I29" s="11">
        <f t="shared" si="1"/>
        <v>47.875</v>
      </c>
      <c r="J29" s="12">
        <f t="shared" si="2"/>
        <v>8000</v>
      </c>
      <c r="K29" s="12">
        <f t="shared" si="3"/>
        <v>-4881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>
      <c r="A30" s="23" t="s">
        <v>36</v>
      </c>
      <c r="B30" s="7" t="s">
        <v>54</v>
      </c>
      <c r="C30" s="28">
        <v>4000</v>
      </c>
      <c r="D30" s="28">
        <v>124.09</v>
      </c>
      <c r="E30" s="10">
        <f t="shared" si="0"/>
        <v>3.1022500000000002</v>
      </c>
      <c r="F30" s="6"/>
      <c r="G30" s="28">
        <v>0</v>
      </c>
      <c r="H30" s="28">
        <v>-319.24</v>
      </c>
      <c r="I30" s="11" t="e">
        <f t="shared" si="1"/>
        <v>#DIV/0!</v>
      </c>
      <c r="J30" s="12">
        <f t="shared" si="2"/>
        <v>-4000</v>
      </c>
      <c r="K30" s="12">
        <f t="shared" si="3"/>
        <v>-443.33000000000004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49" customFormat="1">
      <c r="A31" s="41" t="s">
        <v>10</v>
      </c>
      <c r="B31" s="42" t="s">
        <v>55</v>
      </c>
      <c r="C31" s="43">
        <f>C32</f>
        <v>1500</v>
      </c>
      <c r="D31" s="43">
        <f>D32</f>
        <v>0</v>
      </c>
      <c r="E31" s="44">
        <f t="shared" si="0"/>
        <v>0</v>
      </c>
      <c r="F31" s="45"/>
      <c r="G31" s="43">
        <f>G32</f>
        <v>0</v>
      </c>
      <c r="H31" s="43">
        <f>H32</f>
        <v>200</v>
      </c>
      <c r="I31" s="46" t="e">
        <f t="shared" si="1"/>
        <v>#DIV/0!</v>
      </c>
      <c r="J31" s="47">
        <f t="shared" si="2"/>
        <v>-1500</v>
      </c>
      <c r="K31" s="47">
        <f t="shared" si="3"/>
        <v>200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s="5" customFormat="1" ht="93.75">
      <c r="A32" s="23" t="s">
        <v>37</v>
      </c>
      <c r="B32" s="7" t="s">
        <v>56</v>
      </c>
      <c r="C32" s="28">
        <v>1500</v>
      </c>
      <c r="D32" s="28">
        <v>0</v>
      </c>
      <c r="E32" s="10">
        <f t="shared" si="0"/>
        <v>0</v>
      </c>
      <c r="F32" s="6"/>
      <c r="G32" s="28">
        <v>0</v>
      </c>
      <c r="H32" s="28">
        <v>200</v>
      </c>
      <c r="I32" s="11" t="e">
        <f t="shared" si="1"/>
        <v>#DIV/0!</v>
      </c>
      <c r="J32" s="12">
        <f t="shared" si="2"/>
        <v>-1500</v>
      </c>
      <c r="K32" s="12">
        <f t="shared" si="3"/>
        <v>200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49" customFormat="1" ht="93.75">
      <c r="A33" s="41" t="s">
        <v>11</v>
      </c>
      <c r="B33" s="42" t="s">
        <v>57</v>
      </c>
      <c r="C33" s="43">
        <f>C34+C36</f>
        <v>40800</v>
      </c>
      <c r="D33" s="43">
        <f>D34+D36</f>
        <v>13041.24</v>
      </c>
      <c r="E33" s="44">
        <f t="shared" si="0"/>
        <v>31.963823529411766</v>
      </c>
      <c r="F33" s="45"/>
      <c r="G33" s="43">
        <f>G34+G36</f>
        <v>44900</v>
      </c>
      <c r="H33" s="43">
        <f>H34+H36</f>
        <v>16891.599999999999</v>
      </c>
      <c r="I33" s="46">
        <f t="shared" si="1"/>
        <v>37.620489977728283</v>
      </c>
      <c r="J33" s="47">
        <f t="shared" si="2"/>
        <v>4100</v>
      </c>
      <c r="K33" s="47">
        <f t="shared" si="3"/>
        <v>3850.3599999999988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s="4" customFormat="1" ht="187.5">
      <c r="A34" s="23" t="s">
        <v>12</v>
      </c>
      <c r="B34" s="7" t="s">
        <v>58</v>
      </c>
      <c r="C34" s="28">
        <f>C35</f>
        <v>30000</v>
      </c>
      <c r="D34" s="28">
        <f>D35</f>
        <v>7392.58</v>
      </c>
      <c r="E34" s="10">
        <f t="shared" si="0"/>
        <v>24.641933333333334</v>
      </c>
      <c r="F34" s="5"/>
      <c r="G34" s="28">
        <f>G35</f>
        <v>34100</v>
      </c>
      <c r="H34" s="28">
        <f>H35</f>
        <v>9651.1</v>
      </c>
      <c r="I34" s="11">
        <f t="shared" si="1"/>
        <v>28.302346041055717</v>
      </c>
      <c r="J34" s="12">
        <f t="shared" si="2"/>
        <v>4100</v>
      </c>
      <c r="K34" s="12">
        <f t="shared" si="3"/>
        <v>2258.5200000000004</v>
      </c>
    </row>
    <row r="35" spans="1:65" ht="75">
      <c r="A35" s="23" t="s">
        <v>38</v>
      </c>
      <c r="B35" s="7" t="s">
        <v>59</v>
      </c>
      <c r="C35" s="28">
        <v>30000</v>
      </c>
      <c r="D35" s="28">
        <v>7392.58</v>
      </c>
      <c r="E35" s="10">
        <f t="shared" si="0"/>
        <v>24.641933333333334</v>
      </c>
      <c r="F35" s="5"/>
      <c r="G35" s="28">
        <v>34100</v>
      </c>
      <c r="H35" s="28">
        <v>9651.1</v>
      </c>
      <c r="I35" s="11">
        <f t="shared" si="1"/>
        <v>28.302346041055717</v>
      </c>
      <c r="J35" s="12">
        <f t="shared" si="2"/>
        <v>4100</v>
      </c>
      <c r="K35" s="12">
        <f t="shared" si="3"/>
        <v>2258.5200000000004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68.75">
      <c r="A36" s="23" t="s">
        <v>99</v>
      </c>
      <c r="B36" s="7" t="s">
        <v>100</v>
      </c>
      <c r="C36" s="28">
        <v>10800</v>
      </c>
      <c r="D36" s="28">
        <v>5648.66</v>
      </c>
      <c r="E36" s="10"/>
      <c r="F36" s="5"/>
      <c r="G36" s="28">
        <v>10800</v>
      </c>
      <c r="H36" s="28">
        <v>7240.5</v>
      </c>
      <c r="I36" s="11"/>
      <c r="J36" s="12"/>
      <c r="K36" s="1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50" customFormat="1" ht="75">
      <c r="A37" s="41" t="s">
        <v>70</v>
      </c>
      <c r="B37" s="42" t="s">
        <v>74</v>
      </c>
      <c r="C37" s="43">
        <f>C38</f>
        <v>63200</v>
      </c>
      <c r="D37" s="43">
        <f>D38</f>
        <v>37752.199999999997</v>
      </c>
      <c r="E37" s="44">
        <f t="shared" si="0"/>
        <v>59.734493670886067</v>
      </c>
      <c r="F37" s="49"/>
      <c r="G37" s="43">
        <f>G38</f>
        <v>63200</v>
      </c>
      <c r="H37" s="43">
        <f>H38</f>
        <v>21636.97</v>
      </c>
      <c r="I37" s="46">
        <f t="shared" si="1"/>
        <v>34.235712025316452</v>
      </c>
      <c r="J37" s="47">
        <f t="shared" si="2"/>
        <v>0</v>
      </c>
      <c r="K37" s="47">
        <f t="shared" si="3"/>
        <v>-16115.229999999996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</row>
    <row r="38" spans="1:65" ht="37.5">
      <c r="A38" s="23" t="s">
        <v>71</v>
      </c>
      <c r="B38" s="7" t="s">
        <v>75</v>
      </c>
      <c r="C38" s="28">
        <f>C39</f>
        <v>63200</v>
      </c>
      <c r="D38" s="28">
        <f>D39+D40</f>
        <v>37752.199999999997</v>
      </c>
      <c r="E38" s="10">
        <f t="shared" si="0"/>
        <v>59.734493670886067</v>
      </c>
      <c r="F38" s="5"/>
      <c r="G38" s="28">
        <f>G39</f>
        <v>63200</v>
      </c>
      <c r="H38" s="28">
        <f>H39+H40</f>
        <v>21636.97</v>
      </c>
      <c r="I38" s="11">
        <f t="shared" si="1"/>
        <v>34.235712025316452</v>
      </c>
      <c r="J38" s="12">
        <f t="shared" si="2"/>
        <v>0</v>
      </c>
      <c r="K38" s="12">
        <f t="shared" si="3"/>
        <v>-16115.229999999996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56.25">
      <c r="A39" s="23" t="s">
        <v>72</v>
      </c>
      <c r="B39" s="7" t="s">
        <v>76</v>
      </c>
      <c r="C39" s="28">
        <v>63200</v>
      </c>
      <c r="D39" s="28">
        <v>37460.199999999997</v>
      </c>
      <c r="E39" s="10">
        <f t="shared" si="0"/>
        <v>59.272468354430373</v>
      </c>
      <c r="F39" s="5"/>
      <c r="G39" s="28">
        <v>63200</v>
      </c>
      <c r="H39" s="28">
        <v>21110.86</v>
      </c>
      <c r="I39" s="11">
        <f t="shared" si="1"/>
        <v>33.403259493670888</v>
      </c>
      <c r="J39" s="12">
        <f t="shared" si="2"/>
        <v>0</v>
      </c>
      <c r="K39" s="12">
        <f t="shared" si="3"/>
        <v>-16349.339999999997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37.5">
      <c r="A40" s="23" t="s">
        <v>101</v>
      </c>
      <c r="B40" s="7" t="s">
        <v>102</v>
      </c>
      <c r="C40" s="28">
        <v>0</v>
      </c>
      <c r="D40" s="28">
        <v>292</v>
      </c>
      <c r="E40" s="10" t="e">
        <f t="shared" si="0"/>
        <v>#DIV/0!</v>
      </c>
      <c r="F40" s="5"/>
      <c r="G40" s="28"/>
      <c r="H40" s="28">
        <v>526.11</v>
      </c>
      <c r="I40" s="11"/>
      <c r="J40" s="12"/>
      <c r="K40" s="12">
        <f t="shared" si="3"/>
        <v>234.11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50" customFormat="1">
      <c r="A41" s="41" t="s">
        <v>65</v>
      </c>
      <c r="B41" s="42" t="s">
        <v>67</v>
      </c>
      <c r="C41" s="43">
        <f>C42</f>
        <v>385600</v>
      </c>
      <c r="D41" s="43">
        <f>D42</f>
        <v>0</v>
      </c>
      <c r="E41" s="44">
        <f t="shared" si="0"/>
        <v>0</v>
      </c>
      <c r="F41" s="49"/>
      <c r="G41" s="43"/>
      <c r="H41" s="43"/>
      <c r="I41" s="46" t="e">
        <f t="shared" si="1"/>
        <v>#DIV/0!</v>
      </c>
      <c r="J41" s="47">
        <f t="shared" si="2"/>
        <v>-385600</v>
      </c>
      <c r="K41" s="47">
        <f t="shared" si="3"/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>
      <c r="A42" s="23" t="s">
        <v>66</v>
      </c>
      <c r="B42" s="7" t="s">
        <v>68</v>
      </c>
      <c r="C42" s="28">
        <v>385600</v>
      </c>
      <c r="D42" s="28">
        <v>0</v>
      </c>
      <c r="E42" s="10">
        <f t="shared" si="0"/>
        <v>0</v>
      </c>
      <c r="F42" s="5"/>
      <c r="G42" s="28"/>
      <c r="H42" s="28"/>
      <c r="I42" s="11" t="e">
        <f t="shared" si="1"/>
        <v>#DIV/0!</v>
      </c>
      <c r="J42" s="12">
        <f t="shared" si="2"/>
        <v>-385600</v>
      </c>
      <c r="K42" s="12">
        <f t="shared" si="3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50" customFormat="1">
      <c r="A43" s="41" t="s">
        <v>13</v>
      </c>
      <c r="B43" s="42" t="s">
        <v>60</v>
      </c>
      <c r="C43" s="43">
        <f>C44+C48</f>
        <v>2133445</v>
      </c>
      <c r="D43" s="43">
        <f>D44+D48</f>
        <v>162753.18</v>
      </c>
      <c r="E43" s="44">
        <f t="shared" si="0"/>
        <v>7.6286560000374983</v>
      </c>
      <c r="F43" s="49"/>
      <c r="G43" s="43">
        <f>G44+G48</f>
        <v>1041900</v>
      </c>
      <c r="H43" s="43">
        <f>H44+H48</f>
        <v>366023.96</v>
      </c>
      <c r="I43" s="46">
        <f t="shared" si="1"/>
        <v>35.13043094346866</v>
      </c>
      <c r="J43" s="47">
        <f t="shared" si="2"/>
        <v>-1091545</v>
      </c>
      <c r="K43" s="47">
        <f t="shared" si="3"/>
        <v>203270.78000000003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</row>
    <row r="44" spans="1:65" ht="75">
      <c r="A44" s="38" t="s">
        <v>14</v>
      </c>
      <c r="B44" s="39" t="s">
        <v>61</v>
      </c>
      <c r="C44" s="40">
        <f>C45+C46+C47</f>
        <v>2133445</v>
      </c>
      <c r="D44" s="40">
        <f>D45+D46+D47</f>
        <v>162753.18</v>
      </c>
      <c r="E44" s="10">
        <f t="shared" si="0"/>
        <v>7.6286560000374983</v>
      </c>
      <c r="F44" s="5"/>
      <c r="G44" s="40">
        <f>G45+G46+G47</f>
        <v>1041900</v>
      </c>
      <c r="H44" s="40">
        <f>H45+H46+H47</f>
        <v>366023.96</v>
      </c>
      <c r="I44" s="11">
        <f t="shared" si="1"/>
        <v>35.13043094346866</v>
      </c>
      <c r="J44" s="12">
        <f t="shared" si="2"/>
        <v>-1091545</v>
      </c>
      <c r="K44" s="12">
        <f t="shared" si="3"/>
        <v>203270.78000000003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15</v>
      </c>
      <c r="B45" s="7" t="s">
        <v>62</v>
      </c>
      <c r="C45" s="28">
        <v>685945</v>
      </c>
      <c r="D45" s="28">
        <v>139200</v>
      </c>
      <c r="E45" s="10">
        <f t="shared" si="0"/>
        <v>20.29317219310586</v>
      </c>
      <c r="F45" s="5"/>
      <c r="G45" s="28">
        <v>913400</v>
      </c>
      <c r="H45" s="28">
        <v>334940</v>
      </c>
      <c r="I45" s="11">
        <f t="shared" si="1"/>
        <v>36.669586161594047</v>
      </c>
      <c r="J45" s="12">
        <f t="shared" si="2"/>
        <v>227455</v>
      </c>
      <c r="K45" s="12">
        <f t="shared" si="3"/>
        <v>195740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56.25">
      <c r="A46" s="23" t="s">
        <v>16</v>
      </c>
      <c r="B46" s="7" t="s">
        <v>63</v>
      </c>
      <c r="C46" s="28">
        <v>1342700</v>
      </c>
      <c r="D46" s="28">
        <v>0</v>
      </c>
      <c r="E46" s="10">
        <f t="shared" ref="E46:E52" si="4">D46*100/C46</f>
        <v>0</v>
      </c>
      <c r="F46" s="5"/>
      <c r="G46" s="28">
        <v>0</v>
      </c>
      <c r="H46" s="28">
        <v>0</v>
      </c>
      <c r="I46" s="11" t="e">
        <f t="shared" ref="I46:I52" si="5">H46*100/G46</f>
        <v>#DIV/0!</v>
      </c>
      <c r="J46" s="12">
        <f t="shared" ref="J46:J52" si="6">G46-C46</f>
        <v>-1342700</v>
      </c>
      <c r="K46" s="12">
        <f t="shared" ref="K46:K52" si="7">H46-D46</f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37.5">
      <c r="A47" s="23" t="s">
        <v>17</v>
      </c>
      <c r="B47" s="7" t="s">
        <v>64</v>
      </c>
      <c r="C47" s="28">
        <v>104800</v>
      </c>
      <c r="D47" s="28">
        <v>23553.18</v>
      </c>
      <c r="E47" s="10">
        <f t="shared" si="4"/>
        <v>22.474408396946565</v>
      </c>
      <c r="F47" s="5"/>
      <c r="G47" s="8">
        <v>128500</v>
      </c>
      <c r="H47" s="8">
        <v>31083.96</v>
      </c>
      <c r="I47" s="11">
        <f t="shared" si="5"/>
        <v>24.189852140077821</v>
      </c>
      <c r="J47" s="12">
        <f t="shared" si="6"/>
        <v>23700</v>
      </c>
      <c r="K47" s="12">
        <f t="shared" si="7"/>
        <v>7530.7799999999988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60" customFormat="1" ht="31.5">
      <c r="A48" s="53" t="s">
        <v>84</v>
      </c>
      <c r="B48" s="54" t="s">
        <v>89</v>
      </c>
      <c r="C48" s="57">
        <f>C49</f>
        <v>0</v>
      </c>
      <c r="D48" s="57">
        <f>D49</f>
        <v>0</v>
      </c>
      <c r="E48" s="55" t="e">
        <f t="shared" si="4"/>
        <v>#DIV/0!</v>
      </c>
      <c r="F48" s="56"/>
      <c r="G48" s="57">
        <f>G49</f>
        <v>0</v>
      </c>
      <c r="H48" s="57">
        <f>H49</f>
        <v>0</v>
      </c>
      <c r="I48" s="58" t="e">
        <f t="shared" si="5"/>
        <v>#DIV/0!</v>
      </c>
      <c r="J48" s="59">
        <f t="shared" si="6"/>
        <v>0</v>
      </c>
      <c r="K48" s="59">
        <f t="shared" si="7"/>
        <v>0</v>
      </c>
    </row>
    <row r="49" spans="1:11" s="30" customFormat="1" ht="47.25">
      <c r="A49" s="31" t="s">
        <v>85</v>
      </c>
      <c r="B49" s="32" t="s">
        <v>90</v>
      </c>
      <c r="C49" s="28"/>
      <c r="D49" s="33"/>
      <c r="E49" s="37" t="e">
        <f t="shared" si="4"/>
        <v>#DIV/0!</v>
      </c>
      <c r="F49" s="34"/>
      <c r="G49" s="51">
        <v>0</v>
      </c>
      <c r="H49" s="52">
        <v>0</v>
      </c>
      <c r="I49" s="36" t="e">
        <f t="shared" si="5"/>
        <v>#DIV/0!</v>
      </c>
      <c r="J49" s="35">
        <f t="shared" si="6"/>
        <v>0</v>
      </c>
      <c r="K49" s="35">
        <f t="shared" si="7"/>
        <v>0</v>
      </c>
    </row>
    <row r="50" spans="1:11" s="30" customFormat="1">
      <c r="A50" s="31" t="s">
        <v>86</v>
      </c>
      <c r="B50" s="32" t="s">
        <v>91</v>
      </c>
      <c r="C50" s="28"/>
      <c r="D50" s="33"/>
      <c r="E50" s="37" t="e">
        <f t="shared" si="4"/>
        <v>#DIV/0!</v>
      </c>
      <c r="F50" s="34"/>
      <c r="G50" s="51"/>
      <c r="H50" s="52"/>
      <c r="I50" s="36" t="e">
        <f t="shared" si="5"/>
        <v>#DIV/0!</v>
      </c>
      <c r="J50" s="35">
        <f t="shared" si="6"/>
        <v>0</v>
      </c>
      <c r="K50" s="35">
        <f t="shared" si="7"/>
        <v>0</v>
      </c>
    </row>
    <row r="51" spans="1:11" s="30" customFormat="1" ht="31.5">
      <c r="A51" s="31" t="s">
        <v>87</v>
      </c>
      <c r="B51" s="32" t="s">
        <v>92</v>
      </c>
      <c r="C51" s="28"/>
      <c r="D51" s="33"/>
      <c r="E51" s="37" t="e">
        <f t="shared" si="4"/>
        <v>#DIV/0!</v>
      </c>
      <c r="F51" s="34"/>
      <c r="G51" s="51"/>
      <c r="H51" s="52"/>
      <c r="I51" s="36" t="e">
        <f t="shared" si="5"/>
        <v>#DIV/0!</v>
      </c>
      <c r="J51" s="35">
        <f t="shared" si="6"/>
        <v>0</v>
      </c>
      <c r="K51" s="35">
        <f t="shared" si="7"/>
        <v>0</v>
      </c>
    </row>
    <row r="52" spans="1:11" s="30" customFormat="1" ht="63">
      <c r="A52" s="31" t="s">
        <v>88</v>
      </c>
      <c r="B52" s="32" t="s">
        <v>93</v>
      </c>
      <c r="C52" s="28"/>
      <c r="D52" s="33"/>
      <c r="E52" s="37" t="e">
        <f t="shared" si="4"/>
        <v>#DIV/0!</v>
      </c>
      <c r="F52" s="34"/>
      <c r="G52" s="51"/>
      <c r="H52" s="52"/>
      <c r="I52" s="36" t="e">
        <f t="shared" si="5"/>
        <v>#DIV/0!</v>
      </c>
      <c r="J52" s="35">
        <f t="shared" si="6"/>
        <v>0</v>
      </c>
      <c r="K52" s="35">
        <f t="shared" si="7"/>
        <v>0</v>
      </c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2023-04-24T10:41:05Z</dcterms:modified>
</cp:coreProperties>
</file>